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見積書" sheetId="1" state="visible" r:id="rId3"/>
    <sheet name="使い方" sheetId="2" state="visible" r:id="rId4"/>
  </sheets>
  <definedNames>
    <definedName function="false" hidden="false" localSheetId="0" name="_xlnm.Print_Area" vbProcedure="false">見積書!$A$1:$G$40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<sst xmlns="http://schemas.openxmlformats.org/spreadsheetml/2006/main" count="82" uniqueCount="78">
  <si>
    <t xml:space="preserve">見　積　書</t>
  </si>
  <si>
    <t xml:space="preserve">見積日</t>
  </si>
  <si>
    <t xml:space="preserve">見積書番号</t>
  </si>
  <si>
    <t xml:space="preserve">Q-2026-1101</t>
  </si>
  <si>
    <t xml:space="preserve">株式会社サンプル商事</t>
  </si>
  <si>
    <t xml:space="preserve">御中</t>
  </si>
  <si>
    <t xml:space="preserve">小さな道具箱商店</t>
  </si>
  <si>
    <t xml:space="preserve">ご担当者様</t>
  </si>
  <si>
    <t xml:space="preserve">〒100-0001</t>
  </si>
  <si>
    <t xml:space="preserve">東京都千代田区千代田1-1</t>
  </si>
  <si>
    <t xml:space="preserve">下記のとおりお見積り申し上げます。</t>
  </si>
  <si>
    <t xml:space="preserve">TEL 03-0000-0000</t>
  </si>
  <si>
    <t xml:space="preserve">登録番号 T1234567890123</t>
  </si>
  <si>
    <t xml:space="preserve">お見積金額
（税込）</t>
  </si>
  <si>
    <t xml:space="preserve">担当：山田</t>
  </si>
  <si>
    <t xml:space="preserve">件名</t>
  </si>
  <si>
    <t xml:space="preserve">Webサイト更新のお見積り</t>
  </si>
  <si>
    <t xml:space="preserve">有効期限</t>
  </si>
  <si>
    <t xml:space="preserve">発行日より30日間</t>
  </si>
  <si>
    <t xml:space="preserve">納期</t>
  </si>
  <si>
    <t xml:space="preserve">ご発注後 2週間</t>
  </si>
  <si>
    <t xml:space="preserve">No.</t>
  </si>
  <si>
    <t xml:space="preserve">品目・内容</t>
  </si>
  <si>
    <t xml:space="preserve">数量</t>
  </si>
  <si>
    <t xml:space="preserve">単位</t>
  </si>
  <si>
    <t xml:space="preserve">単価</t>
  </si>
  <si>
    <t xml:space="preserve">税率</t>
  </si>
  <si>
    <t xml:space="preserve">金額（税抜）</t>
  </si>
  <si>
    <t xml:space="preserve">Webサイト更新作業</t>
  </si>
  <si>
    <t xml:space="preserve">式</t>
  </si>
  <si>
    <t xml:space="preserve">10%</t>
  </si>
  <si>
    <t xml:space="preserve">打ち合わせ用 お弁当</t>
  </si>
  <si>
    <t xml:space="preserve">個</t>
  </si>
  <si>
    <t xml:space="preserve">8%</t>
  </si>
  <si>
    <t xml:space="preserve">交通費</t>
  </si>
  <si>
    <t xml:space="preserve">備考</t>
  </si>
  <si>
    <t xml:space="preserve">10%対象（税抜）</t>
  </si>
  <si>
    <t xml:space="preserve">お支払条件：納品月末締め、翌月末お振込み
ご不明な点はお気軽にお問い合わせください。</t>
  </si>
  <si>
    <t xml:space="preserve">消費税（10%）</t>
  </si>
  <si>
    <t xml:space="preserve">8%対象（税抜）</t>
  </si>
  <si>
    <t xml:space="preserve">消費税（8%）</t>
  </si>
  <si>
    <t xml:space="preserve">合計（税込）</t>
  </si>
  <si>
    <t xml:space="preserve">※ は軽減税率（8%）の対象です。</t>
  </si>
  <si>
    <t xml:space="preserve">見積書フォーマットの使い方</t>
  </si>
  <si>
    <t xml:space="preserve">小さな道具箱（chaba-take.com）の無料フォーマットです。</t>
  </si>
  <si>
    <t xml:space="preserve">入力するところ</t>
  </si>
  <si>
    <t xml:space="preserve">F3〜F4</t>
  </si>
  <si>
    <t xml:space="preserve">見積日と見積書番号</t>
  </si>
  <si>
    <t xml:space="preserve">A6〜A7</t>
  </si>
  <si>
    <t xml:space="preserve">宛先の会社名と部署・ご担当者名（「御中」は固定）</t>
  </si>
  <si>
    <t xml:space="preserve">E6〜E11</t>
  </si>
  <si>
    <t xml:space="preserve">あなたの名前・住所・電話番号・登録番号・担当者</t>
  </si>
  <si>
    <t xml:space="preserve">B13〜B15</t>
  </si>
  <si>
    <t xml:space="preserve">件名・有効期限・納期</t>
  </si>
  <si>
    <t xml:space="preserve">B18〜F32</t>
  </si>
  <si>
    <t xml:space="preserve">明細（品目・数量・単位・単価・税率）。税率はセルを選ぶと出るリストから10%か8%を選んでね</t>
  </si>
  <si>
    <t xml:space="preserve">A35</t>
  </si>
  <si>
    <t xml:space="preserve">自動で計算されるところ</t>
  </si>
  <si>
    <t xml:space="preserve">品目を入れると番号が付きます。8%の行には ※ が付きます</t>
  </si>
  <si>
    <t xml:space="preserve">金額</t>
  </si>
  <si>
    <t xml:space="preserve">数量 × 単価（税抜）</t>
  </si>
  <si>
    <t xml:space="preserve">消費税</t>
  </si>
  <si>
    <t xml:space="preserve">税率ごとに合計してから、1回だけ切り捨てで計算します（インボイス制度のルール）</t>
  </si>
  <si>
    <t xml:space="preserve">お見積金額</t>
  </si>
  <si>
    <t xml:space="preserve">合計（税込）がそのまま入ります</t>
  </si>
  <si>
    <t xml:space="preserve">ポイント</t>
  </si>
  <si>
    <t xml:space="preserve">見本の文字</t>
  </si>
  <si>
    <t xml:space="preserve">最初から入っている会社名や金額は見本です。上書きして使ってね</t>
  </si>
  <si>
    <t xml:space="preserve">数式は保護済み</t>
  </si>
  <si>
    <t xml:space="preserve">計算のセルはうっかり消えないようにロックしてあります（パスワードなし）。変えたいときは「校閲」→「シートの保護の解除」</t>
  </si>
  <si>
    <t xml:space="preserve">登録番号</t>
  </si>
  <si>
    <t xml:space="preserve">見積書には登録番号は必須ではありません。いらなければ空欄にしてOKです</t>
  </si>
  <si>
    <t xml:space="preserve">印刷・PDF</t>
  </si>
  <si>
    <t xml:space="preserve">A4縦1枚に収まるように設定済みです。「ファイル」→「エクスポート」または「印刷」からPDFにできます</t>
  </si>
  <si>
    <t xml:space="preserve">ハンコを押すなら</t>
  </si>
  <si>
    <t xml:space="preserve">PDFにしたあと、chaba-take.com の「書類にハンコ」で社判や認印を押せます</t>
  </si>
  <si>
    <t xml:space="preserve">対応ソフト</t>
  </si>
  <si>
    <t xml:space="preserve">Excel 2016以降・Microsoft 365・Googleスプレッドシートで動作します。マクロは入っていません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</si>
</sst>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yyyy\年m\月d\日"/>
    <numFmt numFmtId="166" formatCode="\¥#,##0;&quot;-¥&quot;#,##0;\¥0"/>
    <numFmt numFmtId="167" formatCode="#,##0;\-#,##0;&quot;&quot;"/>
    <numFmt numFmtId="168" formatCode="#,##0"/>
  </numFmts>
  <fonts count="2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2"/>
      <color rgb="FF2F5D8A"/>
      <name val="游ゴシック"/>
      <family val="0"/>
      <charset val="1"/>
    </font>
    <font>
      <sz val="9.5"/>
      <color rgb="FF1F2A37"/>
      <name val="游ゴシック"/>
      <family val="0"/>
      <charset val="1"/>
    </font>
    <font>
      <sz val="10.5"/>
      <color rgb="FF1F2A37"/>
      <name val="游ゴシック"/>
      <family val="0"/>
      <charset val="1"/>
    </font>
    <font>
      <b val="true"/>
      <sz val="14"/>
      <color rgb="FF1F2A37"/>
      <name val="游ゴシック"/>
      <family val="0"/>
      <charset val="1"/>
    </font>
    <font>
      <sz val="12"/>
      <color rgb="FF1F2A37"/>
      <name val="游ゴシック"/>
      <family val="0"/>
      <charset val="1"/>
    </font>
    <font>
      <b val="true"/>
      <sz val="12"/>
      <color rgb="FF1F2A37"/>
      <name val="游ゴシック"/>
      <family val="0"/>
      <charset val="1"/>
    </font>
    <font>
      <sz val="10"/>
      <color rgb="FF1F2A37"/>
      <name val="游ゴシック"/>
      <family val="0"/>
      <charset val="1"/>
    </font>
    <font>
      <b val="true"/>
      <sz val="9"/>
      <color rgb="FFFFFFFF"/>
      <name val="游ゴシック"/>
      <family val="0"/>
      <charset val="1"/>
    </font>
    <font>
      <b val="true"/>
      <sz val="18"/>
      <color rgb="FF1F2A37"/>
      <name val="游ゴシック"/>
      <family val="0"/>
      <charset val="1"/>
    </font>
    <font>
      <b val="true"/>
      <sz val="9.5"/>
      <color rgb="FF1F2A37"/>
      <name val="游ゴシック"/>
      <family val="0"/>
      <charset val="1"/>
    </font>
    <font>
      <b val="true"/>
      <sz val="10.5"/>
      <color rgb="FF1F2A37"/>
      <name val="游ゴシック"/>
      <family val="0"/>
      <charset val="1"/>
    </font>
    <font>
      <b val="true"/>
      <sz val="11"/>
      <color rgb="FF1F2A37"/>
      <name val="游ゴシック"/>
      <family val="0"/>
      <charset val="1"/>
    </font>
    <font>
      <sz val="8.5"/>
      <color rgb="FF1F2A37"/>
      <name val="游ゴシック"/>
      <family val="0"/>
      <charset val="1"/>
    </font>
    <font>
      <b val="true"/>
      <sz val="9.5"/>
      <color rgb="FFC0392B"/>
      <name val="游ゴシック"/>
      <family val="0"/>
      <charset val="1"/>
    </font>
    <font>
      <b val="true"/>
      <sz val="16"/>
      <color rgb="FF2F5D8A"/>
      <name val="游ゴシック"/>
      <family val="0"/>
      <charset val="1"/>
    </font>
    <font>
      <b val="true"/>
      <sz val="12"/>
      <color rgb="FF2F5D8A"/>
      <name val="游ゴシック"/>
      <family val="0"/>
      <charset val="1"/>
    </font>
    <font>
      <b val="true"/>
      <sz val="10"/>
      <color rgb="FF1F2A37"/>
      <name val="游ゴシック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2F5D8A"/>
        <bgColor rgb="FF333399"/>
      </patternFill>
    </fill>
    <fill>
      <patternFill patternType="solid">
        <fgColor rgb="FFE8EEF5"/>
        <bgColor rgb="FFFFFFFF"/>
      </patternFill>
    </fill>
  </fills>
  <borders count="6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2F5D8A"/>
      </bottom>
      <diagonal/>
    </border>
    <border diagonalUp="false" diagonalDown="false">
      <left/>
      <right/>
      <top/>
      <bottom style="thin">
        <color rgb="FF9AA5B1"/>
      </bottom>
      <diagonal/>
    </border>
    <border diagonalUp="false" diagonalDown="false">
      <left style="medium">
        <color rgb="FF2F5D8A"/>
      </left>
      <right/>
      <top style="medium">
        <color rgb="FF2F5D8A"/>
      </top>
      <bottom style="medium">
        <color rgb="FF2F5D8A"/>
      </bottom>
      <diagonal/>
    </border>
    <border diagonalUp="false" diagonalDown="false">
      <left/>
      <right style="medium">
        <color rgb="FF2F5D8A"/>
      </right>
      <top style="medium">
        <color rgb="FF2F5D8A"/>
      </top>
      <bottom style="medium">
        <color rgb="FF2F5D8A"/>
      </bottom>
      <diagonal/>
    </border>
    <border diagonalUp="false" diagonalDown="false">
      <left style="thin">
        <color rgb="FF9AA5B1"/>
      </left>
      <right style="thin">
        <color rgb="FF9AA5B1"/>
      </right>
      <top style="thin">
        <color rgb="FF9AA5B1"/>
      </top>
      <bottom style="thin">
        <color rgb="FF9AA5B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6" fillId="0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6" fillId="0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7" fillId="0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8" fillId="0" borderId="2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0" fillId="0" borderId="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5" fillId="0" borderId="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1" fillId="2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2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5" fillId="0" borderId="2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4" fontId="13" fillId="3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0" borderId="5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7" fontId="10" fillId="0" borderId="5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0" fillId="0" borderId="5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7" fontId="10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8" fontId="10" fillId="0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4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6" fontId="15" fillId="3" borderId="5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8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E8EEF5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2F5D8A"/>
      <rgbColor rgb="FF9AA5B1"/>
      <rgbColor rgb="FF003366"/>
      <rgbColor rgb="FF339966"/>
      <rgbColor rgb="FF003300"/>
      <rgbColor rgb="FF333300"/>
      <rgbColor rgb="FFC0392B"/>
      <rgbColor rgb="FF993366"/>
      <rgbColor rgb="FF333399"/>
      <rgbColor rgb="FF1F2A3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G44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23"/>
    <col collapsed="false" customWidth="true" hidden="false" outlineLevel="0" max="3" min="3" style="0" width="8"/>
    <col collapsed="false" customWidth="true" hidden="false" outlineLevel="0" max="4" min="4" style="0" width="7"/>
    <col collapsed="false" customWidth="true" hidden="false" outlineLevel="0" max="5" min="5" style="0" width="14"/>
    <col collapsed="false" customWidth="true" hidden="false" outlineLevel="0" max="6" min="6" style="0" width="10"/>
    <col collapsed="false" customWidth="true" hidden="false" outlineLevel="0" max="7" min="7" style="0" width="19"/>
  </cols>
  <sheetData>
    <row r="1" customFormat="false" ht="36" hidden="false" customHeight="true" outlineLevel="0" collapsed="false">
      <c r="A1" s="1" t="s">
        <v>0</v>
      </c>
      <c r="B1" s="1"/>
      <c r="C1" s="1"/>
      <c r="D1" s="1"/>
      <c r="E1" s="1"/>
      <c r="F1" s="1"/>
      <c r="G1" s="1"/>
    </row>
    <row r="2" customFormat="false" ht="18.75" hidden="false" customHeight="true" outlineLevel="0" collapsed="false"/>
    <row r="3" customFormat="false" ht="18.75" hidden="false" customHeight="true" outlineLevel="0" collapsed="false">
      <c r="E3" s="2" t="s">
        <v>1</v>
      </c>
      <c r="F3" s="3" t="n">
        <v>46330</v>
      </c>
      <c r="G3" s="3"/>
    </row>
    <row r="4" customFormat="false" ht="18.75" hidden="false" customHeight="true" outlineLevel="0" collapsed="false">
      <c r="E4" s="2" t="s">
        <v>2</v>
      </c>
      <c r="F4" s="4" t="s">
        <v>3</v>
      </c>
      <c r="G4" s="4"/>
    </row>
    <row r="5" customFormat="false" ht="18.75" hidden="false" customHeight="true" outlineLevel="0" collapsed="false"/>
    <row r="6" customFormat="false" ht="25.5" hidden="false" customHeight="true" outlineLevel="0" collapsed="false">
      <c r="A6" s="5" t="s">
        <v>4</v>
      </c>
      <c r="B6" s="5"/>
      <c r="C6" s="5"/>
      <c r="D6" s="6" t="s">
        <v>5</v>
      </c>
      <c r="E6" s="7" t="s">
        <v>6</v>
      </c>
      <c r="F6" s="7"/>
      <c r="G6" s="7"/>
    </row>
    <row r="7" customFormat="false" ht="18.75" hidden="false" customHeight="true" outlineLevel="0" collapsed="false">
      <c r="A7" s="8" t="s">
        <v>7</v>
      </c>
      <c r="B7" s="8"/>
      <c r="C7" s="8"/>
      <c r="D7" s="8"/>
      <c r="E7" s="9" t="s">
        <v>8</v>
      </c>
      <c r="F7" s="9"/>
      <c r="G7" s="9"/>
    </row>
    <row r="8" customFormat="false" ht="18.75" hidden="false" customHeight="true" outlineLevel="0" collapsed="false">
      <c r="E8" s="9" t="s">
        <v>9</v>
      </c>
      <c r="F8" s="9"/>
      <c r="G8" s="9"/>
    </row>
    <row r="9" customFormat="false" ht="18.75" hidden="false" customHeight="true" outlineLevel="0" collapsed="false">
      <c r="A9" s="10" t="s">
        <v>10</v>
      </c>
      <c r="E9" s="9" t="s">
        <v>11</v>
      </c>
      <c r="F9" s="9"/>
      <c r="G9" s="9"/>
    </row>
    <row r="10" customFormat="false" ht="18.75" hidden="false" customHeight="true" outlineLevel="0" collapsed="false">
      <c r="E10" s="9" t="s">
        <v>12</v>
      </c>
      <c r="F10" s="9"/>
      <c r="G10" s="9"/>
    </row>
    <row r="11" customFormat="false" ht="33.75" hidden="false" customHeight="true" outlineLevel="0" collapsed="false">
      <c r="A11" s="11" t="s">
        <v>13</v>
      </c>
      <c r="B11" s="12" t="n">
        <f aca="false">G38</f>
        <v>62152</v>
      </c>
      <c r="C11" s="12"/>
      <c r="D11" s="12"/>
      <c r="E11" s="9" t="s">
        <v>14</v>
      </c>
      <c r="F11" s="9"/>
      <c r="G11" s="9"/>
    </row>
    <row r="12" customFormat="false" ht="18.75" hidden="false" customHeight="true" outlineLevel="0" collapsed="false"/>
    <row r="13" customFormat="false" ht="18.75" hidden="false" customHeight="true" outlineLevel="0" collapsed="false">
      <c r="A13" s="13" t="s">
        <v>15</v>
      </c>
      <c r="B13" s="14" t="s">
        <v>16</v>
      </c>
      <c r="C13" s="14"/>
      <c r="D13" s="14"/>
    </row>
    <row r="14" customFormat="false" ht="18.75" hidden="false" customHeight="true" outlineLevel="0" collapsed="false">
      <c r="A14" s="13" t="s">
        <v>17</v>
      </c>
      <c r="B14" s="15" t="s">
        <v>18</v>
      </c>
      <c r="C14" s="15"/>
      <c r="D14" s="15"/>
    </row>
    <row r="15" customFormat="false" ht="18.75" hidden="false" customHeight="true" outlineLevel="0" collapsed="false">
      <c r="A15" s="13" t="s">
        <v>19</v>
      </c>
      <c r="B15" s="15" t="s">
        <v>20</v>
      </c>
      <c r="C15" s="15"/>
      <c r="D15" s="15"/>
    </row>
    <row r="16" customFormat="false" ht="18.75" hidden="false" customHeight="true" outlineLevel="0" collapsed="false"/>
    <row r="17" customFormat="false" ht="18.75" hidden="false" customHeight="true" outlineLevel="0" collapsed="false">
      <c r="A17" s="16" t="s">
        <v>21</v>
      </c>
      <c r="B17" s="16" t="s">
        <v>22</v>
      </c>
      <c r="C17" s="16" t="s">
        <v>23</v>
      </c>
      <c r="D17" s="16" t="s">
        <v>24</v>
      </c>
      <c r="E17" s="16" t="s">
        <v>25</v>
      </c>
      <c r="F17" s="16" t="s">
        <v>26</v>
      </c>
      <c r="G17" s="16" t="s">
        <v>27</v>
      </c>
    </row>
    <row r="18" customFormat="false" ht="21" hidden="false" customHeight="true" outlineLevel="0" collapsed="false">
      <c r="A18" s="17" t="str">
        <f aca="false">IF(B18="","",(18-17)&amp;IF(F18="8%"," ※",""))</f>
        <v>1</v>
      </c>
      <c r="B18" s="18" t="s">
        <v>28</v>
      </c>
      <c r="C18" s="19" t="n">
        <v>1</v>
      </c>
      <c r="D18" s="20" t="s">
        <v>29</v>
      </c>
      <c r="E18" s="19" t="n">
        <v>50000</v>
      </c>
      <c r="F18" s="20" t="s">
        <v>30</v>
      </c>
      <c r="G18" s="21" t="n">
        <f aca="false">IF(OR(C18="",E18=""),"",ROUND(C18*E18,0))</f>
        <v>50000</v>
      </c>
    </row>
    <row r="19" customFormat="false" ht="21" hidden="false" customHeight="true" outlineLevel="0" collapsed="false">
      <c r="A19" s="17" t="str">
        <f aca="false">IF(B19="","",(19-17)&amp;IF(F19="8%"," ※",""))</f>
        <v>2 ※</v>
      </c>
      <c r="B19" s="18" t="s">
        <v>31</v>
      </c>
      <c r="C19" s="19" t="n">
        <v>5</v>
      </c>
      <c r="D19" s="20" t="s">
        <v>32</v>
      </c>
      <c r="E19" s="19" t="n">
        <v>1080</v>
      </c>
      <c r="F19" s="20" t="s">
        <v>33</v>
      </c>
      <c r="G19" s="21" t="n">
        <f aca="false">IF(OR(C19="",E19=""),"",ROUND(C19*E19,0))</f>
        <v>5400</v>
      </c>
    </row>
    <row r="20" customFormat="false" ht="21" hidden="false" customHeight="true" outlineLevel="0" collapsed="false">
      <c r="A20" s="17" t="str">
        <f aca="false">IF(B20="","",(20-17)&amp;IF(F20="8%"," ※",""))</f>
        <v>3</v>
      </c>
      <c r="B20" s="18" t="s">
        <v>34</v>
      </c>
      <c r="C20" s="19" t="n">
        <v>1</v>
      </c>
      <c r="D20" s="20" t="s">
        <v>29</v>
      </c>
      <c r="E20" s="19" t="n">
        <v>1200</v>
      </c>
      <c r="F20" s="20" t="s">
        <v>30</v>
      </c>
      <c r="G20" s="21" t="n">
        <f aca="false">IF(OR(C20="",E20=""),"",ROUND(C20*E20,0))</f>
        <v>1200</v>
      </c>
    </row>
    <row r="21" customFormat="false" ht="21" hidden="false" customHeight="true" outlineLevel="0" collapsed="false">
      <c r="A21" s="17" t="str">
        <f aca="false">IF(B21="","",(21-17)&amp;IF(F21="8%"," ※",""))</f>
        <v/>
      </c>
      <c r="B21" s="18"/>
      <c r="C21" s="19"/>
      <c r="D21" s="20"/>
      <c r="E21" s="19"/>
      <c r="F21" s="20"/>
      <c r="G21" s="21" t="str">
        <f aca="false">IF(OR(C21="",E21=""),"",ROUND(C21*E21,0))</f>
        <v/>
      </c>
    </row>
    <row r="22" customFormat="false" ht="21" hidden="false" customHeight="true" outlineLevel="0" collapsed="false">
      <c r="A22" s="17" t="str">
        <f aca="false">IF(B22="","",(22-17)&amp;IF(F22="8%"," ※",""))</f>
        <v/>
      </c>
      <c r="B22" s="18"/>
      <c r="C22" s="19"/>
      <c r="D22" s="20"/>
      <c r="E22" s="19"/>
      <c r="F22" s="20"/>
      <c r="G22" s="21" t="str">
        <f aca="false">IF(OR(C22="",E22=""),"",ROUND(C22*E22,0))</f>
        <v/>
      </c>
    </row>
    <row r="23" customFormat="false" ht="21" hidden="false" customHeight="true" outlineLevel="0" collapsed="false">
      <c r="A23" s="17" t="str">
        <f aca="false">IF(B23="","",(23-17)&amp;IF(F23="8%"," ※",""))</f>
        <v/>
      </c>
      <c r="B23" s="18"/>
      <c r="C23" s="19"/>
      <c r="D23" s="20"/>
      <c r="E23" s="19"/>
      <c r="F23" s="20"/>
      <c r="G23" s="21" t="str">
        <f aca="false">IF(OR(C23="",E23=""),"",ROUND(C23*E23,0))</f>
        <v/>
      </c>
    </row>
    <row r="24" customFormat="false" ht="21" hidden="false" customHeight="true" outlineLevel="0" collapsed="false">
      <c r="A24" s="17" t="str">
        <f aca="false">IF(B24="","",(24-17)&amp;IF(F24="8%"," ※",""))</f>
        <v/>
      </c>
      <c r="B24" s="18"/>
      <c r="C24" s="19"/>
      <c r="D24" s="20"/>
      <c r="E24" s="19"/>
      <c r="F24" s="20"/>
      <c r="G24" s="21" t="str">
        <f aca="false">IF(OR(C24="",E24=""),"",ROUND(C24*E24,0))</f>
        <v/>
      </c>
    </row>
    <row r="25" customFormat="false" ht="21" hidden="false" customHeight="true" outlineLevel="0" collapsed="false">
      <c r="A25" s="17" t="str">
        <f aca="false">IF(B25="","",(25-17)&amp;IF(F25="8%"," ※",""))</f>
        <v/>
      </c>
      <c r="B25" s="18"/>
      <c r="C25" s="19"/>
      <c r="D25" s="20"/>
      <c r="E25" s="19"/>
      <c r="F25" s="20"/>
      <c r="G25" s="21" t="str">
        <f aca="false">IF(OR(C25="",E25=""),"",ROUND(C25*E25,0))</f>
        <v/>
      </c>
    </row>
    <row r="26" customFormat="false" ht="21" hidden="false" customHeight="true" outlineLevel="0" collapsed="false">
      <c r="A26" s="17" t="str">
        <f aca="false">IF(B26="","",(26-17)&amp;IF(F26="8%"," ※",""))</f>
        <v/>
      </c>
      <c r="B26" s="18"/>
      <c r="C26" s="19"/>
      <c r="D26" s="20"/>
      <c r="E26" s="19"/>
      <c r="F26" s="20"/>
      <c r="G26" s="21" t="str">
        <f aca="false">IF(OR(C26="",E26=""),"",ROUND(C26*E26,0))</f>
        <v/>
      </c>
    </row>
    <row r="27" customFormat="false" ht="21" hidden="false" customHeight="true" outlineLevel="0" collapsed="false">
      <c r="A27" s="17" t="str">
        <f aca="false">IF(B27="","",(27-17)&amp;IF(F27="8%"," ※",""))</f>
        <v/>
      </c>
      <c r="B27" s="18"/>
      <c r="C27" s="19"/>
      <c r="D27" s="20"/>
      <c r="E27" s="19"/>
      <c r="F27" s="20"/>
      <c r="G27" s="21" t="str">
        <f aca="false">IF(OR(C27="",E27=""),"",ROUND(C27*E27,0))</f>
        <v/>
      </c>
    </row>
    <row r="28" customFormat="false" ht="21" hidden="false" customHeight="true" outlineLevel="0" collapsed="false">
      <c r="A28" s="17" t="str">
        <f aca="false">IF(B28="","",(28-17)&amp;IF(F28="8%"," ※",""))</f>
        <v/>
      </c>
      <c r="B28" s="18"/>
      <c r="C28" s="19"/>
      <c r="D28" s="20"/>
      <c r="E28" s="19"/>
      <c r="F28" s="20"/>
      <c r="G28" s="21" t="str">
        <f aca="false">IF(OR(C28="",E28=""),"",ROUND(C28*E28,0))</f>
        <v/>
      </c>
    </row>
    <row r="29" customFormat="false" ht="21" hidden="false" customHeight="true" outlineLevel="0" collapsed="false">
      <c r="A29" s="17" t="str">
        <f aca="false">IF(B29="","",(29-17)&amp;IF(F29="8%"," ※",""))</f>
        <v/>
      </c>
      <c r="B29" s="18"/>
      <c r="C29" s="19"/>
      <c r="D29" s="20"/>
      <c r="E29" s="19"/>
      <c r="F29" s="20"/>
      <c r="G29" s="21" t="str">
        <f aca="false">IF(OR(C29="",E29=""),"",ROUND(C29*E29,0))</f>
        <v/>
      </c>
    </row>
    <row r="30" customFormat="false" ht="21" hidden="false" customHeight="true" outlineLevel="0" collapsed="false">
      <c r="A30" s="17" t="str">
        <f aca="false">IF(B30="","",(30-17)&amp;IF(F30="8%"," ※",""))</f>
        <v/>
      </c>
      <c r="B30" s="18"/>
      <c r="C30" s="19"/>
      <c r="D30" s="20"/>
      <c r="E30" s="19"/>
      <c r="F30" s="20"/>
      <c r="G30" s="21" t="str">
        <f aca="false">IF(OR(C30="",E30=""),"",ROUND(C30*E30,0))</f>
        <v/>
      </c>
    </row>
    <row r="31" customFormat="false" ht="21" hidden="false" customHeight="true" outlineLevel="0" collapsed="false">
      <c r="A31" s="17" t="str">
        <f aca="false">IF(B31="","",(31-17)&amp;IF(F31="8%"," ※",""))</f>
        <v/>
      </c>
      <c r="B31" s="18"/>
      <c r="C31" s="19"/>
      <c r="D31" s="20"/>
      <c r="E31" s="19"/>
      <c r="F31" s="20"/>
      <c r="G31" s="21" t="str">
        <f aca="false">IF(OR(C31="",E31=""),"",ROUND(C31*E31,0))</f>
        <v/>
      </c>
    </row>
    <row r="32" customFormat="false" ht="21" hidden="false" customHeight="true" outlineLevel="0" collapsed="false">
      <c r="A32" s="17" t="str">
        <f aca="false">IF(B32="","",(32-17)&amp;IF(F32="8%"," ※",""))</f>
        <v/>
      </c>
      <c r="B32" s="18"/>
      <c r="C32" s="19"/>
      <c r="D32" s="20"/>
      <c r="E32" s="19"/>
      <c r="F32" s="20"/>
      <c r="G32" s="21" t="str">
        <f aca="false">IF(OR(C32="",E32=""),"",ROUND(C32*E32,0))</f>
        <v/>
      </c>
    </row>
    <row r="33" customFormat="false" ht="18.75" hidden="false" customHeight="true" outlineLevel="0" collapsed="false"/>
    <row r="34" customFormat="false" ht="18.75" hidden="false" customHeight="true" outlineLevel="0" collapsed="false">
      <c r="A34" s="22" t="s">
        <v>35</v>
      </c>
      <c r="E34" s="23" t="s">
        <v>36</v>
      </c>
      <c r="F34" s="23"/>
      <c r="G34" s="24" t="n">
        <f aca="false">SUMIF($F$18:$F$32,"10%",$G$18:$G$32)</f>
        <v>51200</v>
      </c>
    </row>
    <row r="35" customFormat="false" ht="18.75" hidden="false" customHeight="true" outlineLevel="0" collapsed="false">
      <c r="A35" s="25" t="s">
        <v>37</v>
      </c>
      <c r="B35" s="25"/>
      <c r="C35" s="25"/>
      <c r="D35" s="25"/>
      <c r="E35" s="23" t="s">
        <v>38</v>
      </c>
      <c r="F35" s="23"/>
      <c r="G35" s="24" t="n">
        <f aca="false">ROUNDDOWN(G34*0.1,0)</f>
        <v>5120</v>
      </c>
    </row>
    <row r="36" customFormat="false" ht="18.75" hidden="false" customHeight="true" outlineLevel="0" collapsed="false">
      <c r="A36" s="25"/>
      <c r="B36" s="25"/>
      <c r="C36" s="25"/>
      <c r="D36" s="25"/>
      <c r="E36" s="23" t="s">
        <v>39</v>
      </c>
      <c r="F36" s="23"/>
      <c r="G36" s="24" t="n">
        <f aca="false">SUMIF($F$18:$F$32,"8%",$G$18:$G$32)</f>
        <v>5400</v>
      </c>
    </row>
    <row r="37" customFormat="false" ht="18.75" hidden="false" customHeight="true" outlineLevel="0" collapsed="false">
      <c r="A37" s="25"/>
      <c r="B37" s="25"/>
      <c r="C37" s="25"/>
      <c r="D37" s="25"/>
      <c r="E37" s="23" t="s">
        <v>40</v>
      </c>
      <c r="F37" s="23"/>
      <c r="G37" s="24" t="n">
        <f aca="false">ROUNDDOWN(G36*0.08,0)</f>
        <v>432</v>
      </c>
    </row>
    <row r="38" customFormat="false" ht="18.75" hidden="false" customHeight="true" outlineLevel="0" collapsed="false">
      <c r="A38" s="25"/>
      <c r="B38" s="25"/>
      <c r="C38" s="25"/>
      <c r="D38" s="25"/>
      <c r="E38" s="26" t="s">
        <v>41</v>
      </c>
      <c r="F38" s="26"/>
      <c r="G38" s="27" t="n">
        <f aca="false">SUM(G34:G37)</f>
        <v>62152</v>
      </c>
    </row>
    <row r="39" customFormat="false" ht="18.75" hidden="false" customHeight="true" outlineLevel="0" collapsed="false">
      <c r="A39" s="28" t="s">
        <v>42</v>
      </c>
    </row>
    <row r="40" customFormat="false" ht="18.75" hidden="false" customHeight="true" outlineLevel="0" collapsed="false">
      <c r="A40" s="29" t="str">
        <f aca="false">IF(SUMPRODUCT((C18:C32&lt;&gt;"")*(E18:E32&lt;&gt;"")*(F18:F32=""))&gt;0,"⚠ 税率が選ばれていない行があります（合計に入りません）","")</f>
        <v/>
      </c>
    </row>
    <row r="41" customFormat="false" ht="18.75" hidden="false" customHeight="true" outlineLevel="0" collapsed="false"/>
    <row r="42" customFormat="false" ht="18.75" hidden="false" customHeight="true" outlineLevel="0" collapsed="false"/>
    <row r="43" customFormat="false" ht="18.75" hidden="false" customHeight="true" outlineLevel="0" collapsed="false"/>
    <row r="44" customFormat="false" ht="18.75" hidden="false" customHeight="true" outlineLevel="0" collapsed="false"/>
  </sheetData>
  <sheetProtection sheet="true" formatCells="false" formatColumns="false" formatRows="false"/>
  <mergeCells count="21">
    <mergeCell ref="A1:G1"/>
    <mergeCell ref="F3:G3"/>
    <mergeCell ref="F4:G4"/>
    <mergeCell ref="A6:C6"/>
    <mergeCell ref="E6:G6"/>
    <mergeCell ref="A7:D7"/>
    <mergeCell ref="E7:G7"/>
    <mergeCell ref="E8:G8"/>
    <mergeCell ref="E9:G9"/>
    <mergeCell ref="E10:G10"/>
    <mergeCell ref="B11:D11"/>
    <mergeCell ref="E11:G11"/>
    <mergeCell ref="B13:D13"/>
    <mergeCell ref="B14:D14"/>
    <mergeCell ref="B15:D15"/>
    <mergeCell ref="E34:F34"/>
    <mergeCell ref="A35:D38"/>
    <mergeCell ref="E35:F35"/>
    <mergeCell ref="E36:F36"/>
    <mergeCell ref="E37:F37"/>
    <mergeCell ref="E38:F38"/>
  </mergeCells>
  <dataValidations count="1">
    <dataValidation allowBlank="true" error="10% か 8% を選んでね" errorStyle="stop" errorTitle="税率" operator="between" prompt="10% か 8%（軽減税率）を選択" promptTitle="税率" showDropDown="false" showErrorMessage="true" showInputMessage="true" sqref="F18:F32" type="list">
      <formula1>"10%,8%"</formula1>
      <formula2>0</formula2>
    </dataValidation>
  </dataValidations>
  <printOptions headings="false" gridLines="false" gridLinesSet="true" horizontalCentered="true" verticalCentered="false"/>
  <pageMargins left="0.6" right="0.6" top="0.7" bottom="0.6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C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22"/>
    <col collapsed="false" customWidth="true" hidden="false" outlineLevel="0" max="3" min="3" style="0" width="70"/>
  </cols>
  <sheetData>
    <row r="1" customFormat="false" ht="30" hidden="false" customHeight="true" outlineLevel="0" collapsed="false">
      <c r="B1" s="30" t="s">
        <v>43</v>
      </c>
      <c r="C1" s="30"/>
    </row>
    <row r="2" customFormat="false" ht="18" hidden="false" customHeight="true" outlineLevel="0" collapsed="false">
      <c r="B2" s="31" t="s">
        <v>44</v>
      </c>
      <c r="C2" s="31"/>
    </row>
    <row r="4" customFormat="false" ht="24" hidden="false" customHeight="true" outlineLevel="0" collapsed="false">
      <c r="B4" s="32" t="s">
        <v>45</v>
      </c>
      <c r="C4" s="32"/>
    </row>
    <row r="5" customFormat="false" ht="19.5" hidden="false" customHeight="true" outlineLevel="0" collapsed="false">
      <c r="B5" s="33" t="s">
        <v>46</v>
      </c>
      <c r="C5" s="34" t="s">
        <v>47</v>
      </c>
    </row>
    <row r="6" customFormat="false" ht="19.5" hidden="false" customHeight="true" outlineLevel="0" collapsed="false">
      <c r="B6" s="33" t="s">
        <v>48</v>
      </c>
      <c r="C6" s="34" t="s">
        <v>49</v>
      </c>
    </row>
    <row r="7" customFormat="false" ht="19.5" hidden="false" customHeight="true" outlineLevel="0" collapsed="false">
      <c r="B7" s="33" t="s">
        <v>50</v>
      </c>
      <c r="C7" s="34" t="s">
        <v>51</v>
      </c>
    </row>
    <row r="8" customFormat="false" ht="19.5" hidden="false" customHeight="true" outlineLevel="0" collapsed="false">
      <c r="B8" s="33" t="s">
        <v>52</v>
      </c>
      <c r="C8" s="34" t="s">
        <v>53</v>
      </c>
    </row>
    <row r="9" customFormat="false" ht="33.75" hidden="false" customHeight="true" outlineLevel="0" collapsed="false">
      <c r="B9" s="33" t="s">
        <v>54</v>
      </c>
      <c r="C9" s="34" t="s">
        <v>55</v>
      </c>
    </row>
    <row r="10" customFormat="false" ht="19.5" hidden="false" customHeight="true" outlineLevel="0" collapsed="false">
      <c r="B10" s="33" t="s">
        <v>56</v>
      </c>
      <c r="C10" s="34" t="s">
        <v>35</v>
      </c>
    </row>
    <row r="12" customFormat="false" ht="24" hidden="false" customHeight="true" outlineLevel="0" collapsed="false">
      <c r="B12" s="32" t="s">
        <v>57</v>
      </c>
      <c r="C12" s="32"/>
    </row>
    <row r="13" customFormat="false" ht="19.5" hidden="false" customHeight="true" outlineLevel="0" collapsed="false">
      <c r="B13" s="33" t="s">
        <v>21</v>
      </c>
      <c r="C13" s="34" t="s">
        <v>58</v>
      </c>
    </row>
    <row r="14" customFormat="false" ht="19.5" hidden="false" customHeight="true" outlineLevel="0" collapsed="false">
      <c r="B14" s="33" t="s">
        <v>59</v>
      </c>
      <c r="C14" s="34" t="s">
        <v>60</v>
      </c>
    </row>
    <row r="15" customFormat="false" ht="19.5" hidden="false" customHeight="true" outlineLevel="0" collapsed="false">
      <c r="B15" s="33" t="s">
        <v>61</v>
      </c>
      <c r="C15" s="34" t="s">
        <v>62</v>
      </c>
    </row>
    <row r="16" customFormat="false" ht="19.5" hidden="false" customHeight="true" outlineLevel="0" collapsed="false">
      <c r="B16" s="33" t="s">
        <v>63</v>
      </c>
      <c r="C16" s="34" t="s">
        <v>64</v>
      </c>
    </row>
    <row r="18" customFormat="false" ht="24" hidden="false" customHeight="true" outlineLevel="0" collapsed="false">
      <c r="B18" s="32" t="s">
        <v>65</v>
      </c>
      <c r="C18" s="32"/>
    </row>
    <row r="19" customFormat="false" ht="33.75" hidden="false" customHeight="true" outlineLevel="0" collapsed="false">
      <c r="B19" s="33" t="s">
        <v>66</v>
      </c>
      <c r="C19" s="34" t="s">
        <v>67</v>
      </c>
    </row>
    <row r="20" customFormat="false" ht="33.75" hidden="false" customHeight="true" outlineLevel="0" collapsed="false">
      <c r="B20" s="33" t="s">
        <v>68</v>
      </c>
      <c r="C20" s="34" t="s">
        <v>69</v>
      </c>
    </row>
    <row r="21" customFormat="false" ht="33.75" hidden="false" customHeight="true" outlineLevel="0" collapsed="false">
      <c r="B21" s="33" t="s">
        <v>70</v>
      </c>
      <c r="C21" s="34" t="s">
        <v>71</v>
      </c>
    </row>
    <row r="22" customFormat="false" ht="33.75" hidden="false" customHeight="true" outlineLevel="0" collapsed="false">
      <c r="B22" s="33" t="s">
        <v>72</v>
      </c>
      <c r="C22" s="34" t="s">
        <v>73</v>
      </c>
    </row>
    <row r="23" customFormat="false" ht="33.75" hidden="false" customHeight="true" outlineLevel="0" collapsed="false">
      <c r="B23" s="33" t="s">
        <v>74</v>
      </c>
      <c r="C23" s="34" t="s">
        <v>75</v>
      </c>
    </row>
    <row r="24" customFormat="false" ht="33.75" hidden="false" customHeight="true" outlineLevel="0" collapsed="false">
      <c r="B24" s="33" t="s">
        <v>76</v>
      </c>
      <c r="C24" s="34" t="s">
        <v>77</v>
      </c>
    </row>
  </sheetData>
  <mergeCells count="5">
    <mergeCell ref="B1:C1"/>
    <mergeCell ref="B2:C2"/>
    <mergeCell ref="B4:C4"/>
    <mergeCell ref="B12:C12"/>
    <mergeCell ref="B18:C18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2026-11-04T03:41:40Z</dcterms:created>
  <dc:creator>小さな道具箱</dc:creator>
  <dc:description/>
  <dc:language>en-US</dc:language>
  <cp:lastModifiedBy/>
  <dcterms:modified xsi:type="dcterms:W3CDTF">2026-11-04T03:41:40Z</dcterms:modified>
  <cp:revision>0</cp:revision>
  <dc:subject/>
  <dc:title>見積書フォーマット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