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発注書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'発注書'!$A$1:$G$40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&quot;年&quot;m&quot;月&quot;d&quot;日&quot;"/>
    <numFmt numFmtId="166" formatCode="&quot;¥&quot;#,##0;-&quot;¥&quot;#,##0;&quot;¥&quot;0"/>
    <numFmt numFmtId="167" formatCode="#,##0;-#,##0;&quot;&quot;"/>
  </numFmts>
  <fonts count="18">
    <font>
      <name val="Calibri"/>
      <family val="2"/>
      <color theme="1"/>
      <sz val="11"/>
      <scheme val="minor"/>
    </font>
    <font>
      <name val="游ゴシック"/>
      <b val="1"/>
      <color rgb="002F5D8A"/>
      <sz val="22"/>
    </font>
    <font>
      <name val="游ゴシック"/>
      <color rgb="001F2A37"/>
      <sz val="9.5"/>
    </font>
    <font>
      <name val="游ゴシック"/>
      <color rgb="001F2A37"/>
      <sz val="10.5"/>
    </font>
    <font>
      <name val="游ゴシック"/>
      <b val="1"/>
      <color rgb="001F2A37"/>
      <sz val="14"/>
    </font>
    <font>
      <name val="游ゴシック"/>
      <color rgb="001F2A37"/>
      <sz val="12"/>
    </font>
    <font>
      <name val="游ゴシック"/>
      <color rgb="001F2A37"/>
      <sz val="10"/>
    </font>
    <font>
      <name val="游ゴシック"/>
      <b val="1"/>
      <color rgb="001F2A37"/>
      <sz val="12"/>
    </font>
    <font>
      <name val="游ゴシック"/>
      <b val="1"/>
      <color rgb="00FFFFFF"/>
      <sz val="9"/>
    </font>
    <font>
      <name val="游ゴシック"/>
      <b val="1"/>
      <color rgb="001F2A37"/>
      <sz val="18"/>
    </font>
    <font>
      <name val="游ゴシック"/>
      <b val="1"/>
      <color rgb="001F2A37"/>
      <sz val="9.5"/>
    </font>
    <font>
      <name val="游ゴシック"/>
      <b val="1"/>
      <color rgb="001F2A37"/>
      <sz val="10.5"/>
    </font>
    <font>
      <name val="游ゴシック"/>
      <b val="1"/>
      <color rgb="001F2A37"/>
      <sz val="11"/>
    </font>
    <font>
      <name val="游ゴシック"/>
      <color rgb="001F2A37"/>
      <sz val="8.5"/>
    </font>
    <font>
      <name val="游ゴシック"/>
      <b val="1"/>
      <color rgb="00C0392B"/>
      <sz val="9.5"/>
    </font>
    <font>
      <name val="游ゴシック"/>
      <b val="1"/>
      <color rgb="002F5D8A"/>
      <sz val="16"/>
    </font>
    <font>
      <name val="游ゴシック"/>
      <b val="1"/>
      <color rgb="002F5D8A"/>
      <sz val="12"/>
    </font>
    <font>
      <name val="游ゴシック"/>
      <b val="1"/>
      <color rgb="001F2A37"/>
      <sz val="10"/>
    </font>
  </fonts>
  <fills count="4">
    <fill>
      <patternFill/>
    </fill>
    <fill>
      <patternFill patternType="gray125"/>
    </fill>
    <fill>
      <patternFill patternType="solid">
        <fgColor rgb="002F5D8A"/>
      </patternFill>
    </fill>
    <fill>
      <patternFill patternType="solid">
        <fgColor rgb="00E8EEF5"/>
      </patternFill>
    </fill>
  </fills>
  <borders count="6">
    <border>
      <left/>
      <right/>
      <top/>
      <bottom/>
      <diagonal/>
    </border>
    <border>
      <bottom style="medium">
        <color rgb="002F5D8A"/>
      </bottom>
    </border>
    <border>
      <bottom style="thin">
        <color rgb="009AA5B1"/>
      </bottom>
    </border>
    <border>
      <right style="medium">
        <color rgb="002F5D8A"/>
      </right>
      <top style="medium">
        <color rgb="002F5D8A"/>
      </top>
      <bottom style="medium">
        <color rgb="002F5D8A"/>
      </bottom>
    </border>
    <border>
      <left style="medium">
        <color rgb="002F5D8A"/>
      </left>
      <top style="medium">
        <color rgb="002F5D8A"/>
      </top>
      <bottom style="medium">
        <color rgb="002F5D8A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" applyAlignment="1" applyProtection="1" pivotButton="0" quotePrefix="0" xfId="0">
      <alignment horizontal="center" vertical="center"/>
      <protection locked="0" hidden="0"/>
    </xf>
    <xf numFmtId="0" fontId="0" fillId="0" borderId="1" pivotButton="0" quotePrefix="0" xfId="0"/>
    <xf numFmtId="0" fontId="0" fillId="0" borderId="0" applyProtection="1" pivotButton="0" quotePrefix="0" xfId="0">
      <protection locked="0" hidden="0"/>
    </xf>
    <xf numFmtId="0" fontId="2" fillId="0" borderId="0" applyAlignment="1" applyProtection="1" pivotButton="0" quotePrefix="0" xfId="0">
      <alignment horizontal="right" vertical="center"/>
      <protection locked="0" hidden="0"/>
    </xf>
    <xf numFmtId="165" fontId="3" fillId="0" borderId="0" applyAlignment="1" applyProtection="1" pivotButton="0" quotePrefix="0" xfId="0">
      <alignment horizontal="right" vertical="center"/>
      <protection locked="0" hidden="0"/>
    </xf>
    <xf numFmtId="0" fontId="3" fillId="0" borderId="0" applyAlignment="1" applyProtection="1" pivotButton="0" quotePrefix="0" xfId="0">
      <alignment horizontal="right" vertical="center"/>
      <protection locked="0" hidden="0"/>
    </xf>
    <xf numFmtId="0" fontId="4" fillId="0" borderId="2" applyAlignment="1" applyProtection="1" pivotButton="0" quotePrefix="0" xfId="0">
      <alignment horizontal="left" vertical="center"/>
      <protection locked="0" hidden="0"/>
    </xf>
    <xf numFmtId="0" fontId="0" fillId="0" borderId="2" pivotButton="0" quotePrefix="0" xfId="0"/>
    <xf numFmtId="0" fontId="5" fillId="0" borderId="2" applyAlignment="1" applyProtection="1" pivotButton="0" quotePrefix="0" xfId="0">
      <alignment horizontal="left" vertical="center"/>
      <protection locked="0" hidden="0"/>
    </xf>
    <xf numFmtId="0" fontId="7" fillId="0" borderId="0" applyAlignment="1" applyProtection="1" pivotButton="0" quotePrefix="0" xfId="0">
      <alignment horizontal="right" vertical="center"/>
      <protection locked="0" hidden="0"/>
    </xf>
    <xf numFmtId="0" fontId="6" fillId="0" borderId="0" applyAlignment="1" applyProtection="1" pivotButton="0" quotePrefix="0" xfId="0">
      <alignment horizontal="left" vertical="center"/>
      <protection locked="0" hidden="0"/>
    </xf>
    <xf numFmtId="0" fontId="8" fillId="2" borderId="4" applyAlignment="1" applyProtection="1" pivotButton="0" quotePrefix="0" xfId="0">
      <alignment horizontal="center" vertical="center" wrapText="1"/>
      <protection locked="0" hidden="0"/>
    </xf>
    <xf numFmtId="166" fontId="9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2" fillId="0" borderId="0" applyAlignment="1" applyProtection="1" pivotButton="0" quotePrefix="0" xfId="0">
      <alignment horizontal="left" vertical="center"/>
      <protection locked="0" hidden="0"/>
    </xf>
    <xf numFmtId="165" fontId="3" fillId="0" borderId="2" applyAlignment="1" applyProtection="1" pivotButton="0" quotePrefix="0" xfId="0">
      <alignment horizontal="left" vertical="center"/>
      <protection locked="0" hidden="0"/>
    </xf>
    <xf numFmtId="0" fontId="2" fillId="0" borderId="2" applyAlignment="1" applyProtection="1" pivotButton="0" quotePrefix="0" xfId="0">
      <alignment horizontal="left" vertical="center"/>
      <protection locked="0" hidden="0"/>
    </xf>
    <xf numFmtId="0" fontId="10" fillId="3" borderId="5" applyAlignment="1" applyProtection="1" pivotButton="0" quotePrefix="0" xfId="0">
      <alignment horizontal="center" vertical="center"/>
      <protection locked="0" hidden="0"/>
    </xf>
    <xf numFmtId="0" fontId="2" fillId="0" borderId="5" applyAlignment="1" pivotButton="0" quotePrefix="0" xfId="0">
      <alignment horizontal="center" vertical="center"/>
    </xf>
    <xf numFmtId="0" fontId="6" fillId="0" borderId="5" applyAlignment="1" applyProtection="1" pivotButton="0" quotePrefix="0" xfId="0">
      <alignment horizontal="left" vertical="center"/>
      <protection locked="0" hidden="0"/>
    </xf>
    <xf numFmtId="167" fontId="6" fillId="0" borderId="5" applyAlignment="1" applyProtection="1" pivotButton="0" quotePrefix="0" xfId="0">
      <alignment horizontal="right" vertical="center"/>
      <protection locked="0" hidden="0"/>
    </xf>
    <xf numFmtId="0" fontId="6" fillId="0" borderId="5" applyAlignment="1" applyProtection="1" pivotButton="0" quotePrefix="0" xfId="0">
      <alignment horizontal="center" vertical="center"/>
      <protection locked="0" hidden="0"/>
    </xf>
    <xf numFmtId="9" fontId="6" fillId="0" borderId="5" applyAlignment="1" applyProtection="1" pivotButton="0" quotePrefix="0" xfId="0">
      <alignment horizontal="center" vertical="center"/>
      <protection locked="0" hidden="0"/>
    </xf>
    <xf numFmtId="167" fontId="6" fillId="0" borderId="5" applyAlignment="1" pivotButton="0" quotePrefix="0" xfId="0">
      <alignment horizontal="right" vertical="center"/>
    </xf>
    <xf numFmtId="0" fontId="10" fillId="0" borderId="0" applyAlignment="1" applyProtection="1" pivotButton="0" quotePrefix="0" xfId="0">
      <alignment horizontal="left" vertical="center"/>
      <protection locked="0" hidden="0"/>
    </xf>
    <xf numFmtId="0" fontId="2" fillId="0" borderId="5" applyAlignment="1" applyProtection="1" pivotButton="0" quotePrefix="0" xfId="0">
      <alignment horizontal="right" vertical="center"/>
      <protection locked="0" hidden="0"/>
    </xf>
    <xf numFmtId="0" fontId="0" fillId="0" borderId="5" pivotButton="0" quotePrefix="0" xfId="0"/>
    <xf numFmtId="3" fontId="6" fillId="0" borderId="5" applyAlignment="1" pivotButton="0" quotePrefix="0" xfId="0">
      <alignment horizontal="right" vertical="center"/>
    </xf>
    <xf numFmtId="0" fontId="2" fillId="0" borderId="5" applyAlignment="1" applyProtection="1" pivotButton="0" quotePrefix="0" xfId="0">
      <alignment horizontal="left" vertical="top" wrapText="1"/>
      <protection locked="0" hidden="0"/>
    </xf>
    <xf numFmtId="0" fontId="11" fillId="3" borderId="5" applyAlignment="1" applyProtection="1" pivotButton="0" quotePrefix="0" xfId="0">
      <alignment horizontal="right" vertical="center"/>
      <protection locked="0" hidden="0"/>
    </xf>
    <xf numFmtId="0" fontId="0" fillId="3" borderId="5" pivotButton="0" quotePrefix="0" xfId="0"/>
    <xf numFmtId="166" fontId="12" fillId="3" borderId="5" applyAlignment="1" pivotButton="0" quotePrefix="0" xfId="0">
      <alignment horizontal="right" vertical="center"/>
    </xf>
    <xf numFmtId="0" fontId="13" fillId="0" borderId="0" applyAlignment="1" applyProtection="1" pivotButton="0" quotePrefix="0" xfId="0">
      <alignment horizontal="left" vertical="center"/>
      <protection locked="0" hidden="0"/>
    </xf>
    <xf numFmtId="0" fontId="14" fillId="0" borderId="0" applyAlignment="1" pivotButton="0" quotePrefix="0" xfId="0">
      <alignment horizontal="left" vertical="center"/>
    </xf>
    <xf numFmtId="0" fontId="15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3" customWidth="1" min="2" max="2"/>
    <col width="8" customWidth="1" min="3" max="3"/>
    <col width="7" customWidth="1" min="4" max="4"/>
    <col width="14" customWidth="1" min="5" max="5"/>
    <col width="10" customWidth="1" min="6" max="6"/>
    <col width="19" customWidth="1" min="7" max="7"/>
  </cols>
  <sheetData>
    <row r="1" ht="36" customHeight="1">
      <c r="A1" s="1" t="inlineStr">
        <is>
          <t>発　注　書</t>
        </is>
      </c>
      <c r="B1" s="2" t="n"/>
      <c r="C1" s="2" t="n"/>
      <c r="D1" s="2" t="n"/>
      <c r="E1" s="2" t="n"/>
      <c r="F1" s="2" t="n"/>
      <c r="G1" s="2" t="n"/>
    </row>
    <row r="2" ht="19" customHeight="1">
      <c r="A2" s="3" t="n"/>
      <c r="B2" s="3" t="n"/>
      <c r="C2" s="3" t="n"/>
      <c r="D2" s="3" t="n"/>
      <c r="E2" s="3" t="n"/>
      <c r="F2" s="3" t="n"/>
      <c r="G2" s="3" t="n"/>
    </row>
    <row r="3" ht="19" customHeight="1">
      <c r="A3" s="3" t="n"/>
      <c r="B3" s="3" t="n"/>
      <c r="C3" s="3" t="n"/>
      <c r="D3" s="3" t="n"/>
      <c r="E3" s="4" t="inlineStr">
        <is>
          <t>発注日</t>
        </is>
      </c>
      <c r="F3" s="5" t="n">
        <v>46331</v>
      </c>
    </row>
    <row r="4" ht="19" customHeight="1">
      <c r="A4" s="3" t="n"/>
      <c r="B4" s="3" t="n"/>
      <c r="C4" s="3" t="n"/>
      <c r="D4" s="3" t="n"/>
      <c r="E4" s="4" t="inlineStr">
        <is>
          <t>発注書番号</t>
        </is>
      </c>
      <c r="F4" s="6" t="inlineStr">
        <is>
          <t>PO-2026-1101</t>
        </is>
      </c>
    </row>
    <row r="5" ht="19" customHeight="1">
      <c r="A5" s="3" t="n"/>
      <c r="B5" s="3" t="n"/>
      <c r="C5" s="3" t="n"/>
      <c r="D5" s="3" t="n"/>
      <c r="E5" s="3" t="n"/>
      <c r="F5" s="3" t="n"/>
      <c r="G5" s="3" t="n"/>
    </row>
    <row r="6" ht="26" customHeight="1">
      <c r="A6" s="7" t="inlineStr">
        <is>
          <t>株式会社サンプル商事</t>
        </is>
      </c>
      <c r="B6" s="8" t="n"/>
      <c r="C6" s="8" t="n"/>
      <c r="D6" s="9" t="inlineStr">
        <is>
          <t>御中</t>
        </is>
      </c>
      <c r="E6" s="10" t="inlineStr">
        <is>
          <t>小さな道具箱商店</t>
        </is>
      </c>
    </row>
    <row r="7" ht="19" customHeight="1">
      <c r="A7" s="11" t="inlineStr">
        <is>
          <t>営業部　ご担当者様</t>
        </is>
      </c>
      <c r="E7" s="4" t="inlineStr">
        <is>
          <t>〒100-0001</t>
        </is>
      </c>
    </row>
    <row r="8" ht="19" customHeight="1">
      <c r="A8" s="3" t="n"/>
      <c r="B8" s="3" t="n"/>
      <c r="C8" s="3" t="n"/>
      <c r="D8" s="3" t="n"/>
      <c r="E8" s="4" t="inlineStr">
        <is>
          <t>東京都千代田区千代田1-1</t>
        </is>
      </c>
    </row>
    <row r="9" ht="19" customHeight="1">
      <c r="A9" s="11" t="inlineStr">
        <is>
          <t>下記のとおり発注いたします。</t>
        </is>
      </c>
      <c r="B9" s="3" t="n"/>
      <c r="C9" s="3" t="n"/>
      <c r="D9" s="3" t="n"/>
      <c r="E9" s="4" t="inlineStr">
        <is>
          <t>TEL 03-0000-0000</t>
        </is>
      </c>
    </row>
    <row r="10" ht="19" customHeight="1">
      <c r="A10" s="3" t="n"/>
      <c r="B10" s="3" t="n"/>
      <c r="C10" s="3" t="n"/>
      <c r="D10" s="3" t="n"/>
      <c r="E10" s="4" t="inlineStr">
        <is>
          <t>登録番号 T1234567890123</t>
        </is>
      </c>
    </row>
    <row r="11" ht="34" customHeight="1">
      <c r="A11" s="12" t="inlineStr">
        <is>
          <t>発注金額
（税込）</t>
        </is>
      </c>
      <c r="B11" s="13">
        <f>G38</f>
        <v/>
      </c>
      <c r="C11" s="14" t="n"/>
      <c r="D11" s="14" t="n"/>
      <c r="E11" s="4" t="inlineStr">
        <is>
          <t>担当：山田</t>
        </is>
      </c>
    </row>
    <row r="12" ht="19" customHeight="1">
      <c r="A12" s="3" t="n"/>
      <c r="B12" s="3" t="n"/>
      <c r="C12" s="3" t="n"/>
      <c r="D12" s="3" t="n"/>
      <c r="E12" s="3" t="n"/>
      <c r="F12" s="3" t="n"/>
      <c r="G12" s="3" t="n"/>
    </row>
    <row r="13" ht="19" customHeight="1">
      <c r="A13" s="15" t="inlineStr">
        <is>
          <t>納期</t>
        </is>
      </c>
      <c r="B13" s="16" t="n">
        <v>46346</v>
      </c>
      <c r="C13" s="8" t="n"/>
      <c r="D13" s="8" t="n"/>
      <c r="E13" s="3" t="n"/>
      <c r="F13" s="3" t="n"/>
      <c r="G13" s="3" t="n"/>
    </row>
    <row r="14" ht="19" customHeight="1">
      <c r="A14" s="15" t="inlineStr">
        <is>
          <t>納品場所</t>
        </is>
      </c>
      <c r="B14" s="17" t="inlineStr">
        <is>
          <t>当社 本社（東京都千代田区千代田1-1）</t>
        </is>
      </c>
      <c r="C14" s="8" t="n"/>
      <c r="D14" s="8" t="n"/>
      <c r="E14" s="3" t="n"/>
      <c r="F14" s="3" t="n"/>
      <c r="G14" s="3" t="n"/>
    </row>
    <row r="15" ht="19" customHeight="1">
      <c r="A15" s="15" t="inlineStr">
        <is>
          <t>お支払条件</t>
        </is>
      </c>
      <c r="B15" s="17" t="inlineStr">
        <is>
          <t>月末締め、翌月末お振込み</t>
        </is>
      </c>
      <c r="C15" s="8" t="n"/>
      <c r="D15" s="8" t="n"/>
      <c r="E15" s="3" t="n"/>
      <c r="F15" s="3" t="n"/>
      <c r="G15" s="3" t="n"/>
    </row>
    <row r="16" ht="19" customHeight="1">
      <c r="A16" s="3" t="n"/>
      <c r="B16" s="3" t="n"/>
      <c r="C16" s="3" t="n"/>
      <c r="D16" s="3" t="n"/>
      <c r="E16" s="3" t="n"/>
      <c r="F16" s="3" t="n"/>
      <c r="G16" s="3" t="n"/>
    </row>
    <row r="17" ht="19" customHeight="1">
      <c r="A17" s="18" t="inlineStr">
        <is>
          <t>No.</t>
        </is>
      </c>
      <c r="B17" s="18" t="inlineStr">
        <is>
          <t>品目・内容</t>
        </is>
      </c>
      <c r="C17" s="18" t="inlineStr">
        <is>
          <t>数量</t>
        </is>
      </c>
      <c r="D17" s="18" t="inlineStr">
        <is>
          <t>単位</t>
        </is>
      </c>
      <c r="E17" s="18" t="inlineStr">
        <is>
          <t>単価</t>
        </is>
      </c>
      <c r="F17" s="18" t="inlineStr">
        <is>
          <t>税率</t>
        </is>
      </c>
      <c r="G17" s="18" t="inlineStr">
        <is>
          <t>金額（税抜）</t>
        </is>
      </c>
    </row>
    <row r="18" ht="21" customHeight="1">
      <c r="A18" s="19">
        <f>IF(B18="","",(18-17)&amp;IF(F18=0.08," ※",""))</f>
        <v/>
      </c>
      <c r="B18" s="20" t="inlineStr">
        <is>
          <t>コピー用紙 A4（5冊入）</t>
        </is>
      </c>
      <c r="C18" s="21" t="n">
        <v>4</v>
      </c>
      <c r="D18" s="22" t="inlineStr">
        <is>
          <t>箱</t>
        </is>
      </c>
      <c r="E18" s="21" t="n">
        <v>2800</v>
      </c>
      <c r="F18" s="23" t="n">
        <v>0.1</v>
      </c>
      <c r="G18" s="24">
        <f>IF(OR(C18="",E18=""),"",ROUND(C18*E18,0))</f>
        <v/>
      </c>
    </row>
    <row r="19" ht="21" customHeight="1">
      <c r="A19" s="19">
        <f>IF(B19="","",(19-17)&amp;IF(F19=0.08," ※",""))</f>
        <v/>
      </c>
      <c r="B19" s="20" t="inlineStr">
        <is>
          <t>お茶 500ml ペットボトル</t>
        </is>
      </c>
      <c r="C19" s="21" t="n">
        <v>48</v>
      </c>
      <c r="D19" s="22" t="inlineStr">
        <is>
          <t>本</t>
        </is>
      </c>
      <c r="E19" s="21" t="n">
        <v>120</v>
      </c>
      <c r="F19" s="23" t="n">
        <v>0.08</v>
      </c>
      <c r="G19" s="24">
        <f>IF(OR(C19="",E19=""),"",ROUND(C19*E19,0))</f>
        <v/>
      </c>
    </row>
    <row r="20" ht="21" customHeight="1">
      <c r="A20" s="19">
        <f>IF(B20="","",(20-17)&amp;IF(F20=0.08," ※",""))</f>
        <v/>
      </c>
      <c r="B20" s="20" t="inlineStr">
        <is>
          <t>ボールペン 黒</t>
        </is>
      </c>
      <c r="C20" s="21" t="n">
        <v>20</v>
      </c>
      <c r="D20" s="22" t="inlineStr">
        <is>
          <t>本</t>
        </is>
      </c>
      <c r="E20" s="21" t="n">
        <v>150</v>
      </c>
      <c r="F20" s="23" t="n">
        <v>0.1</v>
      </c>
      <c r="G20" s="24">
        <f>IF(OR(C20="",E20=""),"",ROUND(C20*E20,0))</f>
        <v/>
      </c>
    </row>
    <row r="21" ht="21" customHeight="1">
      <c r="A21" s="19">
        <f>IF(B21="","",(21-17)&amp;IF(F21=0.08," ※",""))</f>
        <v/>
      </c>
      <c r="B21" s="20" t="n"/>
      <c r="C21" s="21" t="n"/>
      <c r="D21" s="22" t="n"/>
      <c r="E21" s="21" t="n"/>
      <c r="F21" s="23" t="n"/>
      <c r="G21" s="24">
        <f>IF(OR(C21="",E21=""),"",ROUND(C21*E21,0))</f>
        <v/>
      </c>
    </row>
    <row r="22" ht="21" customHeight="1">
      <c r="A22" s="19">
        <f>IF(B22="","",(22-17)&amp;IF(F22=0.08," ※",""))</f>
        <v/>
      </c>
      <c r="B22" s="20" t="n"/>
      <c r="C22" s="21" t="n"/>
      <c r="D22" s="22" t="n"/>
      <c r="E22" s="21" t="n"/>
      <c r="F22" s="23" t="n"/>
      <c r="G22" s="24">
        <f>IF(OR(C22="",E22=""),"",ROUND(C22*E22,0))</f>
        <v/>
      </c>
    </row>
    <row r="23" ht="21" customHeight="1">
      <c r="A23" s="19">
        <f>IF(B23="","",(23-17)&amp;IF(F23=0.08," ※",""))</f>
        <v/>
      </c>
      <c r="B23" s="20" t="n"/>
      <c r="C23" s="21" t="n"/>
      <c r="D23" s="22" t="n"/>
      <c r="E23" s="21" t="n"/>
      <c r="F23" s="23" t="n"/>
      <c r="G23" s="24">
        <f>IF(OR(C23="",E23=""),"",ROUND(C23*E23,0))</f>
        <v/>
      </c>
    </row>
    <row r="24" ht="21" customHeight="1">
      <c r="A24" s="19">
        <f>IF(B24="","",(24-17)&amp;IF(F24=0.08," ※",""))</f>
        <v/>
      </c>
      <c r="B24" s="20" t="n"/>
      <c r="C24" s="21" t="n"/>
      <c r="D24" s="22" t="n"/>
      <c r="E24" s="21" t="n"/>
      <c r="F24" s="23" t="n"/>
      <c r="G24" s="24">
        <f>IF(OR(C24="",E24=""),"",ROUND(C24*E24,0))</f>
        <v/>
      </c>
    </row>
    <row r="25" ht="21" customHeight="1">
      <c r="A25" s="19">
        <f>IF(B25="","",(25-17)&amp;IF(F25=0.08," ※",""))</f>
        <v/>
      </c>
      <c r="B25" s="20" t="n"/>
      <c r="C25" s="21" t="n"/>
      <c r="D25" s="22" t="n"/>
      <c r="E25" s="21" t="n"/>
      <c r="F25" s="23" t="n"/>
      <c r="G25" s="24">
        <f>IF(OR(C25="",E25=""),"",ROUND(C25*E25,0))</f>
        <v/>
      </c>
    </row>
    <row r="26" ht="21" customHeight="1">
      <c r="A26" s="19">
        <f>IF(B26="","",(26-17)&amp;IF(F26=0.08," ※",""))</f>
        <v/>
      </c>
      <c r="B26" s="20" t="n"/>
      <c r="C26" s="21" t="n"/>
      <c r="D26" s="22" t="n"/>
      <c r="E26" s="21" t="n"/>
      <c r="F26" s="23" t="n"/>
      <c r="G26" s="24">
        <f>IF(OR(C26="",E26=""),"",ROUND(C26*E26,0))</f>
        <v/>
      </c>
    </row>
    <row r="27" ht="21" customHeight="1">
      <c r="A27" s="19">
        <f>IF(B27="","",(27-17)&amp;IF(F27=0.08," ※",""))</f>
        <v/>
      </c>
      <c r="B27" s="20" t="n"/>
      <c r="C27" s="21" t="n"/>
      <c r="D27" s="22" t="n"/>
      <c r="E27" s="21" t="n"/>
      <c r="F27" s="23" t="n"/>
      <c r="G27" s="24">
        <f>IF(OR(C27="",E27=""),"",ROUND(C27*E27,0))</f>
        <v/>
      </c>
    </row>
    <row r="28" ht="21" customHeight="1">
      <c r="A28" s="19">
        <f>IF(B28="","",(28-17)&amp;IF(F28=0.08," ※",""))</f>
        <v/>
      </c>
      <c r="B28" s="20" t="n"/>
      <c r="C28" s="21" t="n"/>
      <c r="D28" s="22" t="n"/>
      <c r="E28" s="21" t="n"/>
      <c r="F28" s="23" t="n"/>
      <c r="G28" s="24">
        <f>IF(OR(C28="",E28=""),"",ROUND(C28*E28,0))</f>
        <v/>
      </c>
    </row>
    <row r="29" ht="21" customHeight="1">
      <c r="A29" s="19">
        <f>IF(B29="","",(29-17)&amp;IF(F29=0.08," ※",""))</f>
        <v/>
      </c>
      <c r="B29" s="20" t="n"/>
      <c r="C29" s="21" t="n"/>
      <c r="D29" s="22" t="n"/>
      <c r="E29" s="21" t="n"/>
      <c r="F29" s="23" t="n"/>
      <c r="G29" s="24">
        <f>IF(OR(C29="",E29=""),"",ROUND(C29*E29,0))</f>
        <v/>
      </c>
    </row>
    <row r="30" ht="21" customHeight="1">
      <c r="A30" s="19">
        <f>IF(B30="","",(30-17)&amp;IF(F30=0.08," ※",""))</f>
        <v/>
      </c>
      <c r="B30" s="20" t="n"/>
      <c r="C30" s="21" t="n"/>
      <c r="D30" s="22" t="n"/>
      <c r="E30" s="21" t="n"/>
      <c r="F30" s="23" t="n"/>
      <c r="G30" s="24">
        <f>IF(OR(C30="",E30=""),"",ROUND(C30*E30,0))</f>
        <v/>
      </c>
    </row>
    <row r="31" ht="21" customHeight="1">
      <c r="A31" s="19">
        <f>IF(B31="","",(31-17)&amp;IF(F31=0.08," ※",""))</f>
        <v/>
      </c>
      <c r="B31" s="20" t="n"/>
      <c r="C31" s="21" t="n"/>
      <c r="D31" s="22" t="n"/>
      <c r="E31" s="21" t="n"/>
      <c r="F31" s="23" t="n"/>
      <c r="G31" s="24">
        <f>IF(OR(C31="",E31=""),"",ROUND(C31*E31,0))</f>
        <v/>
      </c>
    </row>
    <row r="32" ht="21" customHeight="1">
      <c r="A32" s="19">
        <f>IF(B32="","",(32-17)&amp;IF(F32=0.08," ※",""))</f>
        <v/>
      </c>
      <c r="B32" s="20" t="n"/>
      <c r="C32" s="21" t="n"/>
      <c r="D32" s="22" t="n"/>
      <c r="E32" s="21" t="n"/>
      <c r="F32" s="23" t="n"/>
      <c r="G32" s="24">
        <f>IF(OR(C32="",E32=""),"",ROUND(C32*E32,0))</f>
        <v/>
      </c>
    </row>
    <row r="33" ht="19" customHeight="1">
      <c r="A33" s="3" t="n"/>
      <c r="B33" s="3" t="n"/>
      <c r="C33" s="3" t="n"/>
      <c r="D33" s="3" t="n"/>
      <c r="E33" s="3" t="n"/>
      <c r="F33" s="3" t="n"/>
      <c r="G33" s="3" t="n"/>
    </row>
    <row r="34" ht="19" customHeight="1">
      <c r="A34" s="25" t="inlineStr">
        <is>
          <t>備考</t>
        </is>
      </c>
      <c r="B34" s="3" t="n"/>
      <c r="C34" s="3" t="n"/>
      <c r="D34" s="3" t="n"/>
      <c r="E34" s="26" t="inlineStr">
        <is>
          <t>10%対象（税抜）</t>
        </is>
      </c>
      <c r="F34" s="27" t="n"/>
      <c r="G34" s="28">
        <f>SUMIF($F$18:$F$32,0.1,$G$18:$G$32)</f>
        <v/>
      </c>
    </row>
    <row r="35" ht="19" customHeight="1">
      <c r="A35" s="29" t="inlineStr">
        <is>
          <t>納品書・請求書には、上記の発注書番号のご記載をお願いいたします。
お受けいただける場合は、ご一報いただけますと幸いです。</t>
        </is>
      </c>
      <c r="B35" s="27" t="n"/>
      <c r="C35" s="27" t="n"/>
      <c r="D35" s="27" t="n"/>
      <c r="E35" s="26" t="inlineStr">
        <is>
          <t>消費税（10%）</t>
        </is>
      </c>
      <c r="F35" s="27" t="n"/>
      <c r="G35" s="28">
        <f>ROUNDDOWN(G34*0.1,0)</f>
        <v/>
      </c>
    </row>
    <row r="36" ht="19" customHeight="1">
      <c r="A36" s="27" t="n"/>
      <c r="B36" s="27" t="n"/>
      <c r="C36" s="27" t="n"/>
      <c r="D36" s="27" t="n"/>
      <c r="E36" s="26" t="inlineStr">
        <is>
          <t>8%対象（税抜）</t>
        </is>
      </c>
      <c r="F36" s="27" t="n"/>
      <c r="G36" s="28">
        <f>SUMIF($F$18:$F$32,0.08,$G$18:$G$32)</f>
        <v/>
      </c>
    </row>
    <row r="37" ht="19" customHeight="1">
      <c r="A37" s="27" t="n"/>
      <c r="B37" s="27" t="n"/>
      <c r="C37" s="27" t="n"/>
      <c r="D37" s="27" t="n"/>
      <c r="E37" s="26" t="inlineStr">
        <is>
          <t>消費税（8%）</t>
        </is>
      </c>
      <c r="F37" s="27" t="n"/>
      <c r="G37" s="28">
        <f>ROUNDDOWN(G36*0.08,0)</f>
        <v/>
      </c>
    </row>
    <row r="38" ht="19" customHeight="1">
      <c r="A38" s="27" t="n"/>
      <c r="B38" s="27" t="n"/>
      <c r="C38" s="27" t="n"/>
      <c r="D38" s="27" t="n"/>
      <c r="E38" s="30" t="inlineStr">
        <is>
          <t>合計（税込）</t>
        </is>
      </c>
      <c r="F38" s="31" t="n"/>
      <c r="G38" s="32">
        <f>SUM(G34:G37)</f>
        <v/>
      </c>
    </row>
    <row r="39" ht="19" customHeight="1">
      <c r="A39" s="33" t="inlineStr">
        <is>
          <t>※ は軽減税率（8%）の対象です。</t>
        </is>
      </c>
      <c r="B39" s="3" t="n"/>
      <c r="C39" s="3" t="n"/>
      <c r="D39" s="3" t="n"/>
      <c r="E39" s="3" t="n"/>
      <c r="F39" s="3" t="n"/>
      <c r="G39" s="3" t="n"/>
    </row>
    <row r="40" ht="19" customHeight="1">
      <c r="A40" s="34">
        <f>IF(SUMPRODUCT((C18:C32&lt;&gt;"")*(E18:E32&lt;&gt;"")*(F18:F32=""))&gt;0,"⚠ 税率が選ばれていない行があります（合計に入りません）","")</f>
        <v/>
      </c>
      <c r="B40" s="3" t="n"/>
      <c r="C40" s="3" t="n"/>
      <c r="D40" s="3" t="n"/>
      <c r="E40" s="3" t="n"/>
      <c r="F40" s="3" t="n"/>
      <c r="G40" s="3" t="n"/>
    </row>
    <row r="41" ht="19" customHeight="1"/>
    <row r="42" ht="19" customHeight="1"/>
    <row r="43" ht="19" customHeight="1"/>
    <row r="44" ht="19" customHeight="1"/>
  </sheetData>
  <sheetProtection selectLockedCells="0" selectUnlockedCells="0" sheet="1" objects="1" insertRows="1" insertHyperlinks="0" autoFilter="1" scenarios="0" formatColumns="0" deleteColumns="1" insertColumns="1" pivotTables="1" deleteRows="1" formatCells="0" formatRows="0" sort="1"/>
  <mergeCells count="21">
    <mergeCell ref="F4:G4"/>
    <mergeCell ref="E10:G10"/>
    <mergeCell ref="B11:D11"/>
    <mergeCell ref="B14:D14"/>
    <mergeCell ref="B13:D13"/>
    <mergeCell ref="E9:G9"/>
    <mergeCell ref="E6:G6"/>
    <mergeCell ref="F3:G3"/>
    <mergeCell ref="E35:F35"/>
    <mergeCell ref="E38:F38"/>
    <mergeCell ref="E11:G11"/>
    <mergeCell ref="B15:D15"/>
    <mergeCell ref="E7:G7"/>
    <mergeCell ref="E34:F34"/>
    <mergeCell ref="A1:G1"/>
    <mergeCell ref="A7:D7"/>
    <mergeCell ref="E36:F36"/>
    <mergeCell ref="A6:C6"/>
    <mergeCell ref="E8:G8"/>
    <mergeCell ref="E37:F37"/>
    <mergeCell ref="A35:D38"/>
  </mergeCells>
  <dataValidations count="1">
    <dataValidation sqref="F18:F32" showDropDown="0" showInputMessage="1" showErrorMessage="1" allowBlank="1" errorTitle="税率" error="10% か 8% を選んでください" promptTitle="税率" prompt="10% か 8%（軽減税率）を選択します" type="list">
      <formula1>"10%,8%"</formula1>
    </dataValidation>
  </dataValidations>
  <printOptions horizontalCentered="1"/>
  <pageMargins left="0.6" right="0.6" top="0.7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C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1" ht="30" customHeight="1">
      <c r="B1" s="35" t="inlineStr">
        <is>
          <t>発注書フォーマットの使い方</t>
        </is>
      </c>
    </row>
    <row r="2" ht="18" customHeight="1">
      <c r="B2" s="36" t="inlineStr">
        <is>
          <t>小さな道具箱（chaba-take.com）の無料フォーマットです。</t>
        </is>
      </c>
    </row>
    <row r="4" ht="24" customHeight="1">
      <c r="B4" s="37" t="inlineStr">
        <is>
          <t>入力するところ</t>
        </is>
      </c>
    </row>
    <row r="5" ht="20" customHeight="1">
      <c r="B5" s="38" t="inlineStr">
        <is>
          <t>F3〜F4</t>
        </is>
      </c>
      <c r="C5" s="39" t="inlineStr">
        <is>
          <t>発注日と発注書番号</t>
        </is>
      </c>
    </row>
    <row r="6" ht="20" customHeight="1">
      <c r="B6" s="38" t="inlineStr">
        <is>
          <t>A6〜A7</t>
        </is>
      </c>
      <c r="C6" s="39" t="inlineStr">
        <is>
          <t>宛先の会社名と部署・ご担当者名（「御中」は固定）</t>
        </is>
      </c>
    </row>
    <row r="7" ht="20" customHeight="1">
      <c r="B7" s="38" t="inlineStr">
        <is>
          <t>E6〜E11</t>
        </is>
      </c>
      <c r="C7" s="39" t="inlineStr">
        <is>
          <t>あなたの名前・住所・電話番号・登録番号・担当者</t>
        </is>
      </c>
    </row>
    <row r="8" ht="20" customHeight="1">
      <c r="B8" s="38" t="inlineStr">
        <is>
          <t>B13〜B15</t>
        </is>
      </c>
      <c r="C8" s="39" t="inlineStr">
        <is>
          <t>納期・納品場所・お支払条件</t>
        </is>
      </c>
    </row>
    <row r="9" ht="34" customHeight="1">
      <c r="B9" s="38" t="inlineStr">
        <is>
          <t>B18〜F32</t>
        </is>
      </c>
      <c r="C9" s="39" t="inlineStr">
        <is>
          <t>明細（品目・数量・単位・単価・税率）。税率はセルを選ぶと出るリストから10%か8%を選んでください</t>
        </is>
      </c>
    </row>
    <row r="10" ht="20" customHeight="1">
      <c r="B10" s="38" t="inlineStr">
        <is>
          <t>A35</t>
        </is>
      </c>
      <c r="C10" s="39" t="inlineStr">
        <is>
          <t>備考</t>
        </is>
      </c>
    </row>
    <row r="12" ht="24" customHeight="1">
      <c r="B12" s="37" t="inlineStr">
        <is>
          <t>自動で計算されるところ</t>
        </is>
      </c>
    </row>
    <row r="13" ht="20" customHeight="1">
      <c r="B13" s="38" t="inlineStr">
        <is>
          <t>No.</t>
        </is>
      </c>
      <c r="C13" s="39" t="inlineStr">
        <is>
          <t>品目を入れると番号が付きます。8%の行には ※ が付きます</t>
        </is>
      </c>
    </row>
    <row r="14" ht="20" customHeight="1">
      <c r="B14" s="38" t="inlineStr">
        <is>
          <t>金額</t>
        </is>
      </c>
      <c r="C14" s="39" t="inlineStr">
        <is>
          <t>数量 × 単価（税抜）</t>
        </is>
      </c>
    </row>
    <row r="15" ht="20" customHeight="1">
      <c r="B15" s="38" t="inlineStr">
        <is>
          <t>消費税</t>
        </is>
      </c>
      <c r="C15" s="39" t="inlineStr">
        <is>
          <t>税率ごとに合計してから、1回だけ切り捨てで計算します（インボイス制度のルール）</t>
        </is>
      </c>
    </row>
    <row r="16" ht="20" customHeight="1">
      <c r="B16" s="38" t="inlineStr">
        <is>
          <t>発注金額</t>
        </is>
      </c>
      <c r="C16" s="39" t="inlineStr">
        <is>
          <t>合計（税込）がそのまま入ります</t>
        </is>
      </c>
    </row>
    <row r="18" ht="24" customHeight="1">
      <c r="B18" s="37" t="inlineStr">
        <is>
          <t>ポイント</t>
        </is>
      </c>
    </row>
    <row r="19" ht="34" customHeight="1">
      <c r="B19" s="38" t="inlineStr">
        <is>
          <t>見本の文字</t>
        </is>
      </c>
      <c r="C19" s="39" t="inlineStr">
        <is>
          <t>最初から入っている会社名や金額は見本です。上書きして使ってください</t>
        </is>
      </c>
    </row>
    <row r="20" ht="34" customHeight="1">
      <c r="B20" s="38" t="inlineStr">
        <is>
          <t>数式は保護済み</t>
        </is>
      </c>
      <c r="C20" s="39" t="inlineStr">
        <is>
          <t>計算のセルはうっかり消えないようにロックしています（パスワードなし）。変えたいときは「校閲」→「シートの保護の解除」で外せます</t>
        </is>
      </c>
    </row>
    <row r="21" ht="34" customHeight="1">
      <c r="B21" s="38" t="inlineStr">
        <is>
          <t>登録番号</t>
        </is>
      </c>
      <c r="C21" s="39" t="inlineStr">
        <is>
          <t>発注書には登録番号は必須ではありません。いらなければ空欄にしてかまいません</t>
        </is>
      </c>
    </row>
    <row r="22" ht="34" customHeight="1">
      <c r="B22" s="38" t="inlineStr">
        <is>
          <t>印刷・PDF</t>
        </is>
      </c>
      <c r="C22" s="39" t="inlineStr">
        <is>
          <t>A4縦1枚に収まるように設定済みです。「ファイル」→「エクスポート」または「印刷」からPDFにできます</t>
        </is>
      </c>
    </row>
    <row r="23" ht="34" customHeight="1">
      <c r="B23" s="38" t="inlineStr">
        <is>
          <t>ハンコを押すなら</t>
        </is>
      </c>
      <c r="C23" s="39" t="inlineStr">
        <is>
          <t>PDFにしたあと、chaba-take.com の「書類にハンコ」で社判や認印を押せます</t>
        </is>
      </c>
    </row>
    <row r="24" ht="34" customHeight="1">
      <c r="B24" s="38" t="inlineStr">
        <is>
          <t>対応ソフト</t>
        </is>
      </c>
      <c r="C24" s="39" t="inlineStr">
        <is>
          <t>Excel 2016以降・Microsoft 365・Googleスプレッドシートで動作します。マクロは入っていません</t>
        </is>
      </c>
    </row>
  </sheetData>
  <mergeCells count="5">
    <mergeCell ref="B2:C2"/>
    <mergeCell ref="B18:C18"/>
    <mergeCell ref="B1:C1"/>
    <mergeCell ref="B4:C4"/>
    <mergeCell ref="B12:C12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小さな道具箱</dc:creator>
  <dc:title xmlns:dc="http://purl.org/dc/elements/1.1/">発注書フォーマット</dc:title>
  <dcterms:created xmlns:dcterms="http://purl.org/dc/terms/" xmlns:xsi="http://www.w3.org/2001/XMLSchema-instance" xsi:type="dcterms:W3CDTF">2026-11-05T02:04:12Z</dcterms:created>
  <dcterms:modified xmlns:dcterms="http://purl.org/dc/terms/" xmlns:xsi="http://www.w3.org/2001/XMLSchema-instance" xsi:type="dcterms:W3CDTF">2026-11-05T02:04:12Z</dcterms:modified>
</cp:coreProperties>
</file>